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" l="1"/>
  <c r="H57" i="1"/>
  <c r="H36" i="1"/>
  <c r="H24" i="1"/>
  <c r="C134" i="1"/>
  <c r="H18" i="1" l="1"/>
  <c r="H32" i="1" l="1"/>
  <c r="H33" i="1" l="1"/>
  <c r="H37" i="1" l="1"/>
  <c r="H14" i="1"/>
  <c r="H30" i="1" l="1"/>
  <c r="H51" i="1" l="1"/>
  <c r="H13" i="1" l="1"/>
  <c r="H59" i="1"/>
</calcChain>
</file>

<file path=xl/sharedStrings.xml><?xml version="1.0" encoding="utf-8"?>
<sst xmlns="http://schemas.openxmlformats.org/spreadsheetml/2006/main" count="200" uniqueCount="137">
  <si>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</si>
  <si>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</si>
  <si>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</si>
  <si>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</si>
  <si>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</si>
  <si>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</si>
  <si>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</si>
  <si>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</si>
  <si>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</si>
  <si>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</si>
  <si>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</si>
  <si>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</si>
  <si>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</si>
  <si>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</si>
  <si>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</si>
  <si>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</si>
  <si>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</si>
  <si>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</si>
  <si>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</si>
  <si>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</si>
  <si>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</si>
  <si>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</si>
  <si>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</si>
  <si>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</si>
  <si>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</si>
  <si>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</si>
  <si>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</si>
  <si>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</si>
  <si>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</si>
  <si>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Solidrana pomoć-rođenje deteta</t>
  </si>
  <si>
    <t>Dana:22.06.2021.</t>
  </si>
  <si>
    <t>Primljena i neutrošena participacija od 22.06.2021.</t>
  </si>
  <si>
    <t>Dana 22.06.2021.godine Dom zdravlja Požarevac je izvršio plaćanje prema dobavljačima:</t>
  </si>
  <si>
    <t>SBB-Beograd</t>
  </si>
  <si>
    <t>Razvigor</t>
  </si>
  <si>
    <t>Auto centar Toplica</t>
  </si>
  <si>
    <t>GrafArt</t>
  </si>
  <si>
    <t>New Car &amp; Detailing</t>
  </si>
  <si>
    <t>Šrafko</t>
  </si>
  <si>
    <t>Hapel</t>
  </si>
  <si>
    <t>DVD</t>
  </si>
  <si>
    <t>Elektroluks- 012</t>
  </si>
  <si>
    <t>Elektroluks- 013</t>
  </si>
  <si>
    <t>Elektroluks- 014</t>
  </si>
  <si>
    <t>Elektroluks- 015</t>
  </si>
  <si>
    <t>Elping s.a.</t>
  </si>
  <si>
    <t>Inst.za med. Rada Dr.Dragomir</t>
  </si>
  <si>
    <t>JKP Komunalne službe</t>
  </si>
  <si>
    <t>JKP VIK</t>
  </si>
  <si>
    <t>JP PTT SAOB. "POŽAREVAC"</t>
  </si>
  <si>
    <t>KODEKS-KS</t>
  </si>
  <si>
    <t>Lavija</t>
  </si>
  <si>
    <t>Mercator-S</t>
  </si>
  <si>
    <t>Orion telekom</t>
  </si>
  <si>
    <t>OnOff</t>
  </si>
  <si>
    <t>Print</t>
  </si>
  <si>
    <t>Promedia</t>
  </si>
  <si>
    <t>Sektor</t>
  </si>
  <si>
    <t>Telenor</t>
  </si>
  <si>
    <t>Tajm X Ray</t>
  </si>
  <si>
    <t>Tehnomarket</t>
  </si>
  <si>
    <t>Tip Top</t>
  </si>
  <si>
    <t>Vujić STR</t>
  </si>
  <si>
    <t>ZZJZ</t>
  </si>
  <si>
    <t>Šiler</t>
  </si>
  <si>
    <t>Zipsoft</t>
  </si>
  <si>
    <t>196010620202105</t>
  </si>
  <si>
    <t>901205987202105</t>
  </si>
  <si>
    <t>72/21</t>
  </si>
  <si>
    <t>21-F02-00435</t>
  </si>
  <si>
    <t>010200</t>
  </si>
  <si>
    <t>000053</t>
  </si>
  <si>
    <t>000052</t>
  </si>
  <si>
    <t>000051</t>
  </si>
  <si>
    <t>514795</t>
  </si>
  <si>
    <t>PRED-116/21</t>
  </si>
  <si>
    <t>PRED-115/21</t>
  </si>
  <si>
    <t>21-F02-00189</t>
  </si>
  <si>
    <t>21-F02-00298</t>
  </si>
  <si>
    <t>21-F02-00375</t>
  </si>
  <si>
    <t>503-M/2021</t>
  </si>
  <si>
    <t>9722FAMP998MPM21</t>
  </si>
  <si>
    <t>9762FAMP1002MPM21</t>
  </si>
  <si>
    <t>9729famp1068mpm21</t>
  </si>
  <si>
    <t>9768FAMP1087MPM21</t>
  </si>
  <si>
    <t>173/21</t>
  </si>
  <si>
    <t>21-1177-12</t>
  </si>
  <si>
    <t>21-1255-3</t>
  </si>
  <si>
    <t>849821</t>
  </si>
  <si>
    <t>849921</t>
  </si>
  <si>
    <t>850021</t>
  </si>
  <si>
    <t>850121</t>
  </si>
  <si>
    <t>928321</t>
  </si>
  <si>
    <t>928121</t>
  </si>
  <si>
    <t>928221</t>
  </si>
  <si>
    <t>37-1-000803-08202105</t>
  </si>
  <si>
    <t>43-1-000803-08202103</t>
  </si>
  <si>
    <t>52-1-000803-08202100</t>
  </si>
  <si>
    <t>49-1-000803-08202101</t>
  </si>
  <si>
    <t>34-1-000803-08202106</t>
  </si>
  <si>
    <t>40-1-000803-08202104</t>
  </si>
  <si>
    <t>6521000210257810</t>
  </si>
  <si>
    <t>Famp-11-MP/21</t>
  </si>
  <si>
    <t>813/2021</t>
  </si>
  <si>
    <t>820-2021</t>
  </si>
  <si>
    <t>886-2021</t>
  </si>
  <si>
    <t>17620-24-789</t>
  </si>
  <si>
    <t>000043</t>
  </si>
  <si>
    <t>UGF0531/21-0943</t>
  </si>
  <si>
    <t>7/21</t>
  </si>
  <si>
    <t>8/21</t>
  </si>
  <si>
    <t>3526/21</t>
  </si>
  <si>
    <t>3476/21</t>
  </si>
  <si>
    <t>3475/21</t>
  </si>
  <si>
    <t>3474/21</t>
  </si>
  <si>
    <t>3473/21</t>
  </si>
  <si>
    <t>3472/21</t>
  </si>
  <si>
    <t>RO-7466/21</t>
  </si>
  <si>
    <t>21-RN001000676</t>
  </si>
  <si>
    <t>103012731202105</t>
  </si>
  <si>
    <t>15-05529344-2105</t>
  </si>
  <si>
    <t>009/21</t>
  </si>
  <si>
    <t>115-1/21</t>
  </si>
  <si>
    <t>114-1/21</t>
  </si>
  <si>
    <t>122-1/21</t>
  </si>
  <si>
    <t>136-1/21</t>
  </si>
  <si>
    <t>144-1/21</t>
  </si>
  <si>
    <t>146-1/21</t>
  </si>
  <si>
    <t>152-1/21</t>
  </si>
  <si>
    <t>18</t>
  </si>
  <si>
    <t>803</t>
  </si>
  <si>
    <t>832</t>
  </si>
  <si>
    <t>2179/2021</t>
  </si>
  <si>
    <t>21-RN002000214</t>
  </si>
  <si>
    <t>21-360-000116</t>
  </si>
  <si>
    <t>21-360-000149</t>
  </si>
  <si>
    <t>UKUPNO MATERIJALNI TROŠKOVI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</si>
</sst>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b/>
      <sz val="10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5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6" fillId="0" borderId="1" xfId="1" applyBorder="1"/>
    <xf numFmtId="4" fontId="6" fillId="0" borderId="1" xfId="1" applyNumberFormat="1" applyBorder="1"/>
    <xf numFmtId="49" fontId="6" fillId="0" borderId="1" xfId="1" applyNumberFormat="1" applyBorder="1"/>
    <xf numFmtId="4" fontId="9" fillId="0" borderId="1" xfId="1" applyNumberFormat="1" applyFont="1" applyBorder="1"/>
    <xf numFmtId="0" fontId="10" fillId="0" borderId="1" xfId="0" applyFont="1" applyBorder="1" applyAlignment="1">
      <alignment horizontal="center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34"/>
  <sheetViews>
    <sheetView tabSelected="1" topLeftCell="B120" zoomScaleNormal="100" workbookViewId="0">
      <selection activeCell="H30" sqref="H30"/>
    </sheetView>
  </sheetViews>
  <sheetFormatPr defaultRowHeight="15" x14ac:dyDescent="0.25"/>
  <cols>
    <col min="1" max="1" width="3.42578125" hidden="1" customWidth="1"/>
    <col min="2" max="2" width="46.4257812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1" t="s">
        <v>0</v>
      </c>
      <c r="D2" s="31"/>
      <c r="E2" s="31"/>
      <c r="F2" s="31"/>
      <c r="G2" s="31"/>
    </row>
    <row r="4" spans="2:15" x14ac:dyDescent="0.25">
      <c r="B4" s="32" t="s">
        <v>1</v>
      </c>
      <c r="C4" s="32"/>
      <c r="D4" s="32"/>
    </row>
    <row r="5" spans="2:15" x14ac:dyDescent="0.25">
      <c r="B5" s="32" t="s">
        <v>2</v>
      </c>
      <c r="C5" s="32"/>
      <c r="D5" s="32"/>
    </row>
    <row r="6" spans="2:15" x14ac:dyDescent="0.25">
      <c r="B6" s="32" t="s">
        <v>3</v>
      </c>
      <c r="C6" s="32"/>
      <c r="D6" s="32"/>
    </row>
    <row r="7" spans="2:15" x14ac:dyDescent="0.25">
      <c r="I7" s="10"/>
      <c r="J7" s="10"/>
    </row>
    <row r="8" spans="2:15" x14ac:dyDescent="0.25">
      <c r="B8" s="33" t="s">
        <v>30</v>
      </c>
      <c r="C8" s="33"/>
      <c r="D8" s="33"/>
      <c r="E8" s="33"/>
      <c r="F8" s="33"/>
      <c r="G8" s="33"/>
      <c r="H8" s="33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38" t="s">
        <v>4</v>
      </c>
      <c r="C11" s="39"/>
      <c r="D11" s="39"/>
      <c r="E11" s="39"/>
      <c r="F11" s="40"/>
      <c r="G11" s="1" t="s">
        <v>5</v>
      </c>
      <c r="H11" s="1" t="s">
        <v>6</v>
      </c>
      <c r="I11" s="10"/>
      <c r="J11" s="10"/>
      <c r="K11" s="34"/>
      <c r="L11" s="34"/>
      <c r="M11" s="34"/>
      <c r="N11" s="34"/>
      <c r="O11" s="34"/>
    </row>
    <row r="12" spans="2:15" x14ac:dyDescent="0.25">
      <c r="B12" s="36" t="s">
        <v>7</v>
      </c>
      <c r="C12" s="36"/>
      <c r="D12" s="36"/>
      <c r="E12" s="36"/>
      <c r="F12" s="36"/>
      <c r="G12" s="18">
        <v>44369</v>
      </c>
      <c r="H12" s="14">
        <v>1478733.73</v>
      </c>
      <c r="I12" s="10"/>
      <c r="J12" s="10"/>
      <c r="K12" s="8"/>
      <c r="L12" s="8"/>
      <c r="M12" s="8"/>
      <c r="N12" s="8"/>
      <c r="O12" s="8"/>
    </row>
    <row r="13" spans="2:15" x14ac:dyDescent="0.25">
      <c r="B13" s="35" t="s">
        <v>8</v>
      </c>
      <c r="C13" s="35"/>
      <c r="D13" s="35"/>
      <c r="E13" s="35"/>
      <c r="F13" s="35"/>
      <c r="G13" s="19">
        <v>44369</v>
      </c>
      <c r="H13" s="2">
        <f>H14+H30-H37-H51</f>
        <v>332877.37999999896</v>
      </c>
      <c r="I13" s="10"/>
      <c r="J13" s="10"/>
      <c r="K13" s="8"/>
      <c r="L13" s="8"/>
      <c r="M13" s="8"/>
      <c r="N13" s="8"/>
      <c r="O13" s="8"/>
    </row>
    <row r="14" spans="2:15" x14ac:dyDescent="0.25">
      <c r="B14" s="37" t="s">
        <v>9</v>
      </c>
      <c r="C14" s="37"/>
      <c r="D14" s="37"/>
      <c r="E14" s="37"/>
      <c r="F14" s="37"/>
      <c r="G14" s="20">
        <v>44369</v>
      </c>
      <c r="H14" s="3">
        <f>H15+H16+H17+H18+H19+H20+H21+H22+H23+H24+H25+H26+H27+H29+H28</f>
        <v>1266209.909999999</v>
      </c>
      <c r="I14" s="10"/>
      <c r="J14" s="10"/>
      <c r="K14" s="8"/>
      <c r="L14" s="8"/>
      <c r="M14" s="8"/>
      <c r="N14" s="8"/>
      <c r="O14" s="8"/>
    </row>
    <row r="15" spans="2:15" x14ac:dyDescent="0.25">
      <c r="B15" s="25" t="s">
        <v>10</v>
      </c>
      <c r="C15" s="26"/>
      <c r="D15" s="26"/>
      <c r="E15" s="26"/>
      <c r="F15" s="27"/>
      <c r="G15" s="21"/>
      <c r="H15" s="11">
        <v>0</v>
      </c>
      <c r="I15" s="10"/>
      <c r="J15" s="10"/>
      <c r="K15" s="7"/>
    </row>
    <row r="16" spans="2:15" x14ac:dyDescent="0.25">
      <c r="B16" s="25" t="s">
        <v>11</v>
      </c>
      <c r="C16" s="26"/>
      <c r="D16" s="26"/>
      <c r="E16" s="26"/>
      <c r="F16" s="27"/>
      <c r="G16" s="21"/>
      <c r="H16" s="11">
        <v>0</v>
      </c>
      <c r="I16" s="10"/>
      <c r="J16" s="10"/>
      <c r="K16" s="7"/>
    </row>
    <row r="17" spans="2:12" x14ac:dyDescent="0.25">
      <c r="B17" s="25" t="s">
        <v>12</v>
      </c>
      <c r="C17" s="26"/>
      <c r="D17" s="26"/>
      <c r="E17" s="26"/>
      <c r="F17" s="27"/>
      <c r="G17" s="21"/>
      <c r="H17" s="11">
        <v>0</v>
      </c>
      <c r="I17" s="10"/>
      <c r="J17" s="10"/>
      <c r="K17" s="7"/>
    </row>
    <row r="18" spans="2:12" x14ac:dyDescent="0.25">
      <c r="B18" s="25" t="s">
        <v>13</v>
      </c>
      <c r="C18" s="26"/>
      <c r="D18" s="26"/>
      <c r="E18" s="26"/>
      <c r="F18" s="27"/>
      <c r="G18" s="21"/>
      <c r="H18" s="9">
        <f>1068667-8888.88-0.2+1068667-1202188.82-22889-526-31212.28-5544.78+1068667-25000-1262675.83-14666.8-13216.67+48260.01-6551.11+57634.4+1066667-31034-1174312.49-7079.66-31320.05-5641.56+1068667-1224745.17-568.18-190.78-25222.19+1228.05-147600+147600-5200-1555.54+1068667-1187400.36-13333.32-11353.58</f>
        <v>204807.20999999918</v>
      </c>
      <c r="I18" s="10"/>
      <c r="J18" s="10"/>
      <c r="K18" s="7"/>
      <c r="L18" s="7"/>
    </row>
    <row r="19" spans="2:12" x14ac:dyDescent="0.25">
      <c r="B19" s="25" t="s">
        <v>14</v>
      </c>
      <c r="C19" s="26"/>
      <c r="D19" s="26"/>
      <c r="E19" s="26"/>
      <c r="F19" s="27"/>
      <c r="G19" s="21"/>
      <c r="H19" s="9">
        <v>0</v>
      </c>
      <c r="I19" s="10"/>
      <c r="J19" s="10"/>
      <c r="K19" s="7"/>
      <c r="L19" s="7"/>
    </row>
    <row r="20" spans="2:12" x14ac:dyDescent="0.25">
      <c r="B20" s="25" t="s">
        <v>15</v>
      </c>
      <c r="C20" s="26"/>
      <c r="D20" s="26"/>
      <c r="E20" s="26"/>
      <c r="F20" s="27"/>
      <c r="G20" s="21"/>
      <c r="H20" s="9">
        <v>0</v>
      </c>
      <c r="I20" s="10"/>
      <c r="J20" s="10"/>
    </row>
    <row r="21" spans="2:12" x14ac:dyDescent="0.25">
      <c r="B21" s="25" t="s">
        <v>16</v>
      </c>
      <c r="C21" s="26"/>
      <c r="D21" s="26"/>
      <c r="E21" s="26"/>
      <c r="F21" s="27"/>
      <c r="G21" s="21"/>
      <c r="H21" s="9">
        <v>0</v>
      </c>
      <c r="I21" s="10"/>
      <c r="J21" s="10"/>
    </row>
    <row r="22" spans="2:12" x14ac:dyDescent="0.25">
      <c r="B22" s="25" t="s">
        <v>17</v>
      </c>
      <c r="C22" s="26"/>
      <c r="D22" s="26"/>
      <c r="E22" s="26"/>
      <c r="F22" s="27"/>
      <c r="G22" s="21"/>
      <c r="H22" s="9">
        <v>0</v>
      </c>
      <c r="I22" s="10"/>
      <c r="J22" s="10"/>
    </row>
    <row r="23" spans="2:12" x14ac:dyDescent="0.25">
      <c r="B23" s="25" t="s">
        <v>18</v>
      </c>
      <c r="C23" s="26"/>
      <c r="D23" s="26"/>
      <c r="E23" s="26"/>
      <c r="F23" s="27"/>
      <c r="G23" s="21"/>
      <c r="H23" s="9">
        <v>0</v>
      </c>
      <c r="I23" s="10"/>
      <c r="J23" s="10"/>
    </row>
    <row r="24" spans="2:12" x14ac:dyDescent="0.25">
      <c r="B24" s="25" t="s">
        <v>19</v>
      </c>
      <c r="C24" s="26"/>
      <c r="D24" s="26"/>
      <c r="E24" s="26"/>
      <c r="F24" s="27"/>
      <c r="G24" s="21"/>
      <c r="H24" s="9">
        <f>1098916.67-35000-27775.63</f>
        <v>1036141.0399999999</v>
      </c>
      <c r="I24" s="10"/>
      <c r="J24" s="10"/>
      <c r="K24" s="10"/>
      <c r="L24" s="7"/>
    </row>
    <row r="25" spans="2:12" x14ac:dyDescent="0.25">
      <c r="B25" s="25" t="s">
        <v>20</v>
      </c>
      <c r="C25" s="26"/>
      <c r="D25" s="26"/>
      <c r="E25" s="26"/>
      <c r="F25" s="27"/>
      <c r="G25" s="21"/>
      <c r="H25" s="9">
        <v>0</v>
      </c>
      <c r="I25" s="10"/>
      <c r="J25" s="10"/>
      <c r="K25" s="10"/>
      <c r="L25" s="7"/>
    </row>
    <row r="26" spans="2:12" x14ac:dyDescent="0.25">
      <c r="B26" s="25" t="s">
        <v>21</v>
      </c>
      <c r="C26" s="26"/>
      <c r="D26" s="26"/>
      <c r="E26" s="26"/>
      <c r="F26" s="27"/>
      <c r="G26" s="21"/>
      <c r="H26" s="9">
        <v>0</v>
      </c>
      <c r="I26" s="10"/>
      <c r="J26" s="10"/>
      <c r="K26" s="7"/>
    </row>
    <row r="27" spans="2:12" x14ac:dyDescent="0.25">
      <c r="B27" s="25" t="s">
        <v>22</v>
      </c>
      <c r="C27" s="26"/>
      <c r="D27" s="26"/>
      <c r="E27" s="26"/>
      <c r="F27" s="27"/>
      <c r="G27" s="21"/>
      <c r="H27" s="9">
        <v>0</v>
      </c>
      <c r="I27" s="10"/>
      <c r="J27" s="10"/>
      <c r="K27" s="7"/>
      <c r="L27" s="7"/>
    </row>
    <row r="28" spans="2:12" x14ac:dyDescent="0.25">
      <c r="B28" s="25" t="s">
        <v>29</v>
      </c>
      <c r="C28" s="26"/>
      <c r="D28" s="26"/>
      <c r="E28" s="26"/>
      <c r="F28" s="27"/>
      <c r="G28" s="21"/>
      <c r="H28" s="9">
        <v>0</v>
      </c>
      <c r="I28" s="10"/>
      <c r="J28" s="10"/>
      <c r="K28" s="7"/>
      <c r="L28" s="7"/>
    </row>
    <row r="29" spans="2:12" x14ac:dyDescent="0.25">
      <c r="B29" s="25" t="s">
        <v>31</v>
      </c>
      <c r="C29" s="26"/>
      <c r="D29" s="26"/>
      <c r="E29" s="26"/>
      <c r="F29" s="27"/>
      <c r="G29" s="21"/>
      <c r="H29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</f>
        <v>25261.659999999989</v>
      </c>
      <c r="I29" s="10"/>
      <c r="J29" s="10"/>
      <c r="K29" s="7"/>
      <c r="L29" s="7"/>
    </row>
    <row r="30" spans="2:12" x14ac:dyDescent="0.25">
      <c r="B30" s="28" t="s">
        <v>23</v>
      </c>
      <c r="C30" s="29"/>
      <c r="D30" s="29"/>
      <c r="E30" s="29"/>
      <c r="F30" s="30"/>
      <c r="G30" s="20">
        <v>44369</v>
      </c>
      <c r="H30" s="3">
        <f>H31+H32+H33+H34+H35+H36</f>
        <v>94949.959999999919</v>
      </c>
      <c r="I30" s="10"/>
      <c r="J30" s="10"/>
      <c r="K30" s="7"/>
    </row>
    <row r="31" spans="2:12" x14ac:dyDescent="0.25">
      <c r="B31" s="25" t="s">
        <v>10</v>
      </c>
      <c r="C31" s="26"/>
      <c r="D31" s="26"/>
      <c r="E31" s="26"/>
      <c r="F31" s="27"/>
      <c r="G31" s="22"/>
      <c r="H31" s="11">
        <v>0</v>
      </c>
      <c r="I31" s="10"/>
      <c r="J31" s="10"/>
      <c r="K31" s="7"/>
    </row>
    <row r="32" spans="2:12" x14ac:dyDescent="0.25">
      <c r="B32" s="25" t="s">
        <v>13</v>
      </c>
      <c r="C32" s="26"/>
      <c r="D32" s="26"/>
      <c r="E32" s="26"/>
      <c r="F32" s="27"/>
      <c r="G32" s="22"/>
      <c r="H32" s="9">
        <f>135083.33+135083.33-149724.79+135083.33-147556.67-6551.11+135083.33-151828.88+135083.33-153721.06+135083.33-124721.67</f>
        <v>76395.799999999916</v>
      </c>
      <c r="I32" s="15"/>
      <c r="J32" s="10"/>
      <c r="K32" s="7"/>
    </row>
    <row r="33" spans="2:13" x14ac:dyDescent="0.25">
      <c r="B33" s="25" t="s">
        <v>19</v>
      </c>
      <c r="C33" s="26"/>
      <c r="D33" s="26"/>
      <c r="E33" s="26"/>
      <c r="F33" s="27"/>
      <c r="G33" s="22"/>
      <c r="H33" s="9">
        <f>40250+40250-80500</f>
        <v>0</v>
      </c>
      <c r="I33" s="10"/>
      <c r="J33" s="10"/>
      <c r="K33" s="7"/>
      <c r="L33" s="7"/>
      <c r="M33" s="7"/>
    </row>
    <row r="34" spans="2:13" x14ac:dyDescent="0.25">
      <c r="B34" s="25" t="s">
        <v>21</v>
      </c>
      <c r="C34" s="26"/>
      <c r="D34" s="26"/>
      <c r="E34" s="26"/>
      <c r="F34" s="27"/>
      <c r="G34" s="22"/>
      <c r="H34" s="9">
        <v>0</v>
      </c>
      <c r="I34" s="10"/>
      <c r="J34" s="10"/>
    </row>
    <row r="35" spans="2:13" x14ac:dyDescent="0.25">
      <c r="B35" s="25" t="s">
        <v>22</v>
      </c>
      <c r="C35" s="26"/>
      <c r="D35" s="26"/>
      <c r="E35" s="26"/>
      <c r="F35" s="27"/>
      <c r="G35" s="22"/>
      <c r="H35" s="9">
        <v>0</v>
      </c>
      <c r="I35" s="10"/>
      <c r="J35" s="10"/>
    </row>
    <row r="36" spans="2:13" x14ac:dyDescent="0.25">
      <c r="B36" s="25" t="s">
        <v>31</v>
      </c>
      <c r="C36" s="26"/>
      <c r="D36" s="26"/>
      <c r="E36" s="26"/>
      <c r="F36" s="27"/>
      <c r="G36" s="22"/>
      <c r="H36" s="9">
        <f>5430+19247+4887+18701+2715-5333.33+9500-42733.34+3258-2712+2987+16193-5333.33+5973-3240+6312+1631-5368.84+3529-17344.88+21317-36694.34+4616+5588-11715.33+4553+1086+3518+1286.88+4344+1629+8846-800+22041-41917.95+5430-5515.38+2172+2794+272+2172+21860+2443+1086+3258+11176+3518-42781.16+10141+5150+2950+2715-27550+5588-7285+11900+2243-17726.84-1750+25417+16453+48222-89750+8382-8900+13659+5900+1800+4553+30112+8200+1650+16764+5588-69750</f>
        <v>18554.160000000003</v>
      </c>
      <c r="I36" s="10"/>
      <c r="J36" s="10"/>
    </row>
    <row r="37" spans="2:13" x14ac:dyDescent="0.25">
      <c r="B37" s="44" t="s">
        <v>24</v>
      </c>
      <c r="C37" s="45"/>
      <c r="D37" s="45"/>
      <c r="E37" s="45"/>
      <c r="F37" s="46"/>
      <c r="G37" s="23">
        <v>44369</v>
      </c>
      <c r="H37" s="4">
        <f>SUM(H38:H50)</f>
        <v>1028282.49</v>
      </c>
      <c r="I37" s="10"/>
      <c r="J37" s="10"/>
    </row>
    <row r="38" spans="2:13" x14ac:dyDescent="0.25">
      <c r="B38" s="25" t="s">
        <v>10</v>
      </c>
      <c r="C38" s="26"/>
      <c r="D38" s="26"/>
      <c r="E38" s="26"/>
      <c r="F38" s="27"/>
      <c r="G38" s="21"/>
      <c r="H38" s="11">
        <v>0</v>
      </c>
      <c r="I38" s="10"/>
      <c r="J38" s="10"/>
    </row>
    <row r="39" spans="2:13" x14ac:dyDescent="0.25">
      <c r="B39" s="25" t="s">
        <v>11</v>
      </c>
      <c r="C39" s="26"/>
      <c r="D39" s="26"/>
      <c r="E39" s="26"/>
      <c r="F39" s="27"/>
      <c r="G39" s="21"/>
      <c r="H39" s="11">
        <v>0</v>
      </c>
      <c r="I39" s="10"/>
      <c r="J39" s="10"/>
    </row>
    <row r="40" spans="2:13" x14ac:dyDescent="0.25">
      <c r="B40" s="25" t="s">
        <v>12</v>
      </c>
      <c r="C40" s="26"/>
      <c r="D40" s="26"/>
      <c r="E40" s="26"/>
      <c r="F40" s="27"/>
      <c r="G40" s="21"/>
      <c r="H40" s="11">
        <v>0</v>
      </c>
      <c r="I40" s="10"/>
      <c r="J40" s="10"/>
    </row>
    <row r="41" spans="2:13" x14ac:dyDescent="0.25">
      <c r="B41" s="25" t="s">
        <v>13</v>
      </c>
      <c r="C41" s="26"/>
      <c r="D41" s="26"/>
      <c r="E41" s="26"/>
      <c r="F41" s="27"/>
      <c r="G41" s="21"/>
      <c r="H41" s="11">
        <v>0</v>
      </c>
      <c r="I41" s="10"/>
      <c r="J41" s="10"/>
      <c r="L41" s="7"/>
    </row>
    <row r="42" spans="2:13" x14ac:dyDescent="0.25">
      <c r="B42" s="25" t="s">
        <v>14</v>
      </c>
      <c r="C42" s="26"/>
      <c r="D42" s="26"/>
      <c r="E42" s="26"/>
      <c r="F42" s="27"/>
      <c r="G42" s="21"/>
      <c r="H42" s="11">
        <v>0</v>
      </c>
      <c r="I42" s="10"/>
      <c r="J42" s="10"/>
      <c r="L42" s="7"/>
    </row>
    <row r="43" spans="2:13" x14ac:dyDescent="0.25">
      <c r="B43" s="25" t="s">
        <v>15</v>
      </c>
      <c r="C43" s="26"/>
      <c r="D43" s="26"/>
      <c r="E43" s="26"/>
      <c r="F43" s="27"/>
      <c r="G43" s="21"/>
      <c r="H43" s="9">
        <v>0</v>
      </c>
      <c r="I43" s="10"/>
      <c r="J43" s="10"/>
    </row>
    <row r="44" spans="2:13" x14ac:dyDescent="0.25">
      <c r="B44" s="25" t="s">
        <v>16</v>
      </c>
      <c r="C44" s="26"/>
      <c r="D44" s="26"/>
      <c r="E44" s="26"/>
      <c r="F44" s="27"/>
      <c r="G44" s="21"/>
      <c r="H44" s="9">
        <v>0</v>
      </c>
      <c r="I44" s="10"/>
      <c r="J44" s="10"/>
      <c r="L44" s="7"/>
    </row>
    <row r="45" spans="2:13" x14ac:dyDescent="0.25">
      <c r="B45" s="25" t="s">
        <v>17</v>
      </c>
      <c r="C45" s="26"/>
      <c r="D45" s="26"/>
      <c r="E45" s="26"/>
      <c r="F45" s="27"/>
      <c r="G45" s="21"/>
      <c r="H45" s="9">
        <v>0</v>
      </c>
      <c r="I45" s="10"/>
      <c r="J45" s="10"/>
    </row>
    <row r="46" spans="2:13" x14ac:dyDescent="0.25">
      <c r="B46" s="25" t="s">
        <v>18</v>
      </c>
      <c r="C46" s="26"/>
      <c r="D46" s="26"/>
      <c r="E46" s="26"/>
      <c r="F46" s="27"/>
      <c r="G46" s="21"/>
      <c r="H46" s="9">
        <v>0</v>
      </c>
      <c r="I46" s="10"/>
      <c r="J46" s="10"/>
    </row>
    <row r="47" spans="2:13" x14ac:dyDescent="0.25">
      <c r="B47" s="25" t="s">
        <v>19</v>
      </c>
      <c r="C47" s="26"/>
      <c r="D47" s="26"/>
      <c r="E47" s="26"/>
      <c r="F47" s="27"/>
      <c r="G47" s="21"/>
      <c r="H47" s="9">
        <v>1028282.49</v>
      </c>
      <c r="I47" s="10"/>
      <c r="J47" s="10"/>
    </row>
    <row r="48" spans="2:13" x14ac:dyDescent="0.25">
      <c r="B48" s="25" t="s">
        <v>21</v>
      </c>
      <c r="C48" s="26"/>
      <c r="D48" s="26"/>
      <c r="E48" s="26"/>
      <c r="F48" s="27"/>
      <c r="G48" s="21"/>
      <c r="H48" s="9">
        <v>0</v>
      </c>
      <c r="I48" s="10"/>
      <c r="J48" s="10"/>
    </row>
    <row r="49" spans="2:12" x14ac:dyDescent="0.25">
      <c r="B49" s="25" t="s">
        <v>22</v>
      </c>
      <c r="C49" s="26"/>
      <c r="D49" s="26"/>
      <c r="E49" s="26"/>
      <c r="F49" s="27"/>
      <c r="G49" s="21"/>
      <c r="H49" s="9">
        <v>0</v>
      </c>
      <c r="I49" s="10"/>
      <c r="J49" s="10"/>
      <c r="K49" s="7"/>
    </row>
    <row r="50" spans="2:12" x14ac:dyDescent="0.25">
      <c r="B50" s="25" t="s">
        <v>29</v>
      </c>
      <c r="C50" s="26"/>
      <c r="D50" s="26"/>
      <c r="E50" s="26"/>
      <c r="F50" s="27"/>
      <c r="G50" s="21"/>
      <c r="H50" s="9">
        <v>0</v>
      </c>
      <c r="I50" s="10"/>
      <c r="J50" s="10"/>
      <c r="K50" s="7"/>
    </row>
    <row r="51" spans="2:12" x14ac:dyDescent="0.25">
      <c r="B51" s="44" t="s">
        <v>25</v>
      </c>
      <c r="C51" s="45"/>
      <c r="D51" s="45"/>
      <c r="E51" s="45"/>
      <c r="F51" s="46"/>
      <c r="G51" s="23">
        <v>44369</v>
      </c>
      <c r="H51" s="4">
        <f>SUM(H52:H56)</f>
        <v>0</v>
      </c>
      <c r="I51" s="10"/>
      <c r="J51" s="10"/>
    </row>
    <row r="52" spans="2:12" x14ac:dyDescent="0.25">
      <c r="B52" s="25" t="s">
        <v>10</v>
      </c>
      <c r="C52" s="26"/>
      <c r="D52" s="26"/>
      <c r="E52" s="26"/>
      <c r="F52" s="27"/>
      <c r="G52" s="22"/>
      <c r="H52" s="11">
        <v>0</v>
      </c>
      <c r="I52" s="10"/>
      <c r="J52" s="10"/>
    </row>
    <row r="53" spans="2:12" x14ac:dyDescent="0.25">
      <c r="B53" s="25" t="s">
        <v>13</v>
      </c>
      <c r="C53" s="26"/>
      <c r="D53" s="26"/>
      <c r="E53" s="26"/>
      <c r="F53" s="27"/>
      <c r="G53" s="22"/>
      <c r="H53" s="11">
        <v>0</v>
      </c>
      <c r="I53" s="10"/>
      <c r="J53" s="10"/>
    </row>
    <row r="54" spans="2:12" x14ac:dyDescent="0.25">
      <c r="B54" s="25" t="s">
        <v>19</v>
      </c>
      <c r="C54" s="26"/>
      <c r="D54" s="26"/>
      <c r="E54" s="26"/>
      <c r="F54" s="27"/>
      <c r="G54" s="22"/>
      <c r="H54" s="9">
        <v>0</v>
      </c>
      <c r="I54" s="10"/>
      <c r="J54" s="10"/>
    </row>
    <row r="55" spans="2:12" x14ac:dyDescent="0.25">
      <c r="B55" s="25" t="s">
        <v>21</v>
      </c>
      <c r="C55" s="26"/>
      <c r="D55" s="26"/>
      <c r="E55" s="26"/>
      <c r="F55" s="27"/>
      <c r="G55" s="22"/>
      <c r="H55" s="2">
        <v>0</v>
      </c>
      <c r="I55" s="10"/>
      <c r="J55" s="10"/>
      <c r="K55" s="7"/>
    </row>
    <row r="56" spans="2:12" x14ac:dyDescent="0.25">
      <c r="B56" s="25" t="s">
        <v>22</v>
      </c>
      <c r="C56" s="26"/>
      <c r="D56" s="26"/>
      <c r="E56" s="26"/>
      <c r="F56" s="27"/>
      <c r="G56" s="22"/>
      <c r="H56" s="9">
        <v>0</v>
      </c>
      <c r="I56" s="10"/>
      <c r="J56" s="10"/>
    </row>
    <row r="57" spans="2:12" x14ac:dyDescent="0.25">
      <c r="B57" s="47" t="s">
        <v>26</v>
      </c>
      <c r="C57" s="48"/>
      <c r="D57" s="48"/>
      <c r="E57" s="48"/>
      <c r="F57" s="49"/>
      <c r="G57" s="24">
        <v>44369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</f>
        <v>126373.8599999994</v>
      </c>
      <c r="I57" s="10"/>
      <c r="L57" s="7"/>
    </row>
    <row r="58" spans="2:12" x14ac:dyDescent="0.25">
      <c r="B58" s="25" t="s">
        <v>27</v>
      </c>
      <c r="C58" s="26"/>
      <c r="D58" s="26"/>
      <c r="E58" s="26"/>
      <c r="F58" s="27"/>
      <c r="G58" s="22"/>
      <c r="H58" s="2">
        <v>105400</v>
      </c>
      <c r="I58" s="10"/>
      <c r="J58" s="10"/>
    </row>
    <row r="59" spans="2:12" x14ac:dyDescent="0.25">
      <c r="B59" s="41" t="s">
        <v>28</v>
      </c>
      <c r="C59" s="42"/>
      <c r="D59" s="42"/>
      <c r="E59" s="42"/>
      <c r="F59" s="43"/>
      <c r="G59" s="22"/>
      <c r="H59" s="6">
        <f>H14+H30-H37-H51+H57-H58</f>
        <v>353851.23999999836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32</v>
      </c>
      <c r="C61" s="16"/>
      <c r="D61" s="16"/>
      <c r="E61" s="16"/>
      <c r="F61" s="16"/>
      <c r="G61" s="8"/>
      <c r="H61" s="12"/>
      <c r="I61" s="10"/>
      <c r="J61" s="10"/>
      <c r="K61" s="7"/>
    </row>
    <row r="63" spans="2:12" x14ac:dyDescent="0.25">
      <c r="B63" s="50" t="s">
        <v>33</v>
      </c>
      <c r="C63" s="51">
        <v>3420</v>
      </c>
      <c r="D63" s="52" t="s">
        <v>66</v>
      </c>
    </row>
    <row r="64" spans="2:12" x14ac:dyDescent="0.25">
      <c r="B64" s="50" t="s">
        <v>33</v>
      </c>
      <c r="C64" s="51">
        <v>1599</v>
      </c>
      <c r="D64" s="52" t="s">
        <v>67</v>
      </c>
    </row>
    <row r="65" spans="2:4" x14ac:dyDescent="0.25">
      <c r="B65" s="50" t="s">
        <v>34</v>
      </c>
      <c r="C65" s="51">
        <v>8000</v>
      </c>
      <c r="D65" s="52" t="s">
        <v>68</v>
      </c>
    </row>
    <row r="66" spans="2:4" x14ac:dyDescent="0.25">
      <c r="B66" s="50" t="s">
        <v>35</v>
      </c>
      <c r="C66" s="51">
        <v>4800</v>
      </c>
      <c r="D66" s="52" t="s">
        <v>69</v>
      </c>
    </row>
    <row r="67" spans="2:4" x14ac:dyDescent="0.25">
      <c r="B67" s="50" t="s">
        <v>36</v>
      </c>
      <c r="C67" s="51">
        <v>7005.6</v>
      </c>
      <c r="D67" s="52" t="s">
        <v>70</v>
      </c>
    </row>
    <row r="68" spans="2:4" x14ac:dyDescent="0.25">
      <c r="B68" s="50" t="s">
        <v>37</v>
      </c>
      <c r="C68" s="51">
        <v>12500</v>
      </c>
      <c r="D68" s="52" t="s">
        <v>71</v>
      </c>
    </row>
    <row r="69" spans="2:4" x14ac:dyDescent="0.25">
      <c r="B69" s="50" t="s">
        <v>37</v>
      </c>
      <c r="C69" s="51">
        <v>19000</v>
      </c>
      <c r="D69" s="52" t="s">
        <v>72</v>
      </c>
    </row>
    <row r="70" spans="2:4" x14ac:dyDescent="0.25">
      <c r="B70" s="50" t="s">
        <v>37</v>
      </c>
      <c r="C70" s="51">
        <v>25000</v>
      </c>
      <c r="D70" s="52" t="s">
        <v>73</v>
      </c>
    </row>
    <row r="71" spans="2:4" x14ac:dyDescent="0.25">
      <c r="B71" s="50" t="s">
        <v>38</v>
      </c>
      <c r="C71" s="51">
        <v>14435</v>
      </c>
      <c r="D71" s="52" t="s">
        <v>74</v>
      </c>
    </row>
    <row r="72" spans="2:4" x14ac:dyDescent="0.25">
      <c r="B72" s="50" t="s">
        <v>39</v>
      </c>
      <c r="C72" s="51">
        <v>7764</v>
      </c>
      <c r="D72" s="52" t="s">
        <v>75</v>
      </c>
    </row>
    <row r="73" spans="2:4" x14ac:dyDescent="0.25">
      <c r="B73" s="50" t="s">
        <v>39</v>
      </c>
      <c r="C73" s="51">
        <v>42420</v>
      </c>
      <c r="D73" s="52" t="s">
        <v>76</v>
      </c>
    </row>
    <row r="74" spans="2:4" x14ac:dyDescent="0.25">
      <c r="B74" s="50" t="s">
        <v>35</v>
      </c>
      <c r="C74" s="51">
        <v>30168</v>
      </c>
      <c r="D74" s="52" t="s">
        <v>77</v>
      </c>
    </row>
    <row r="75" spans="2:4" x14ac:dyDescent="0.25">
      <c r="B75" s="50" t="s">
        <v>35</v>
      </c>
      <c r="C75" s="51">
        <v>5760</v>
      </c>
      <c r="D75" s="52" t="s">
        <v>78</v>
      </c>
    </row>
    <row r="76" spans="2:4" x14ac:dyDescent="0.25">
      <c r="B76" s="50" t="s">
        <v>35</v>
      </c>
      <c r="C76" s="51">
        <v>16080</v>
      </c>
      <c r="D76" s="52" t="s">
        <v>79</v>
      </c>
    </row>
    <row r="77" spans="2:4" x14ac:dyDescent="0.25">
      <c r="B77" s="50" t="s">
        <v>40</v>
      </c>
      <c r="C77" s="51">
        <v>3900</v>
      </c>
      <c r="D77" s="52" t="s">
        <v>80</v>
      </c>
    </row>
    <row r="78" spans="2:4" x14ac:dyDescent="0.25">
      <c r="B78" s="50" t="s">
        <v>41</v>
      </c>
      <c r="C78" s="51">
        <v>990</v>
      </c>
      <c r="D78" s="52" t="s">
        <v>81</v>
      </c>
    </row>
    <row r="79" spans="2:4" x14ac:dyDescent="0.25">
      <c r="B79" s="50" t="s">
        <v>42</v>
      </c>
      <c r="C79" s="51">
        <v>2045</v>
      </c>
      <c r="D79" s="52" t="s">
        <v>82</v>
      </c>
    </row>
    <row r="80" spans="2:4" x14ac:dyDescent="0.25">
      <c r="B80" s="50" t="s">
        <v>43</v>
      </c>
      <c r="C80" s="51">
        <v>950</v>
      </c>
      <c r="D80" s="52" t="s">
        <v>83</v>
      </c>
    </row>
    <row r="81" spans="2:4" x14ac:dyDescent="0.25">
      <c r="B81" s="50" t="s">
        <v>44</v>
      </c>
      <c r="C81" s="51">
        <v>1150</v>
      </c>
      <c r="D81" s="52" t="s">
        <v>84</v>
      </c>
    </row>
    <row r="82" spans="2:4" x14ac:dyDescent="0.25">
      <c r="B82" s="50" t="s">
        <v>45</v>
      </c>
      <c r="C82" s="51">
        <v>25000</v>
      </c>
      <c r="D82" s="52" t="s">
        <v>85</v>
      </c>
    </row>
    <row r="83" spans="2:4" x14ac:dyDescent="0.25">
      <c r="B83" s="50" t="s">
        <v>46</v>
      </c>
      <c r="C83" s="51">
        <v>14400</v>
      </c>
      <c r="D83" s="52" t="s">
        <v>86</v>
      </c>
    </row>
    <row r="84" spans="2:4" x14ac:dyDescent="0.25">
      <c r="B84" s="50" t="s">
        <v>46</v>
      </c>
      <c r="C84" s="51">
        <v>57690</v>
      </c>
      <c r="D84" s="52" t="s">
        <v>87</v>
      </c>
    </row>
    <row r="85" spans="2:4" x14ac:dyDescent="0.25">
      <c r="B85" s="50" t="s">
        <v>47</v>
      </c>
      <c r="C85" s="51">
        <v>44902.55</v>
      </c>
      <c r="D85" s="52" t="s">
        <v>88</v>
      </c>
    </row>
    <row r="86" spans="2:4" x14ac:dyDescent="0.25">
      <c r="B86" s="50" t="s">
        <v>47</v>
      </c>
      <c r="C86" s="51">
        <v>27188.7</v>
      </c>
      <c r="D86" s="52" t="s">
        <v>89</v>
      </c>
    </row>
    <row r="87" spans="2:4" x14ac:dyDescent="0.25">
      <c r="B87" s="50" t="s">
        <v>47</v>
      </c>
      <c r="C87" s="51">
        <v>44490.6</v>
      </c>
      <c r="D87" s="52" t="s">
        <v>90</v>
      </c>
    </row>
    <row r="88" spans="2:4" x14ac:dyDescent="0.25">
      <c r="B88" s="50" t="s">
        <v>47</v>
      </c>
      <c r="C88" s="51">
        <v>337.8</v>
      </c>
      <c r="D88" s="52" t="s">
        <v>91</v>
      </c>
    </row>
    <row r="89" spans="2:4" x14ac:dyDescent="0.25">
      <c r="B89" s="50" t="s">
        <v>47</v>
      </c>
      <c r="C89" s="51">
        <v>568.49</v>
      </c>
      <c r="D89" s="52" t="s">
        <v>92</v>
      </c>
    </row>
    <row r="90" spans="2:4" x14ac:dyDescent="0.25">
      <c r="B90" s="50" t="s">
        <v>47</v>
      </c>
      <c r="C90" s="51">
        <v>222.45</v>
      </c>
      <c r="D90" s="52" t="s">
        <v>93</v>
      </c>
    </row>
    <row r="91" spans="2:4" x14ac:dyDescent="0.25">
      <c r="B91" s="50" t="s">
        <v>47</v>
      </c>
      <c r="C91" s="51">
        <v>10512.96</v>
      </c>
      <c r="D91" s="52" t="s">
        <v>94</v>
      </c>
    </row>
    <row r="92" spans="2:4" x14ac:dyDescent="0.25">
      <c r="B92" s="50" t="s">
        <v>48</v>
      </c>
      <c r="C92" s="51">
        <v>1330.86</v>
      </c>
      <c r="D92" s="52" t="s">
        <v>95</v>
      </c>
    </row>
    <row r="93" spans="2:4" x14ac:dyDescent="0.25">
      <c r="B93" s="50" t="s">
        <v>48</v>
      </c>
      <c r="C93" s="51">
        <v>21905.99</v>
      </c>
      <c r="D93" s="52" t="s">
        <v>96</v>
      </c>
    </row>
    <row r="94" spans="2:4" x14ac:dyDescent="0.25">
      <c r="B94" s="50" t="s">
        <v>48</v>
      </c>
      <c r="C94" s="51">
        <v>10237.040000000001</v>
      </c>
      <c r="D94" s="52" t="s">
        <v>97</v>
      </c>
    </row>
    <row r="95" spans="2:4" x14ac:dyDescent="0.25">
      <c r="B95" s="50" t="s">
        <v>48</v>
      </c>
      <c r="C95" s="51">
        <v>31836.07</v>
      </c>
      <c r="D95" s="52" t="s">
        <v>98</v>
      </c>
    </row>
    <row r="96" spans="2:4" x14ac:dyDescent="0.25">
      <c r="B96" s="50" t="s">
        <v>48</v>
      </c>
      <c r="C96" s="51">
        <v>58041.440000000002</v>
      </c>
      <c r="D96" s="52" t="s">
        <v>99</v>
      </c>
    </row>
    <row r="97" spans="2:4" x14ac:dyDescent="0.25">
      <c r="B97" s="50" t="s">
        <v>48</v>
      </c>
      <c r="C97" s="51">
        <v>27741.29</v>
      </c>
      <c r="D97" s="52" t="s">
        <v>100</v>
      </c>
    </row>
    <row r="98" spans="2:4" x14ac:dyDescent="0.25">
      <c r="B98" s="50" t="s">
        <v>49</v>
      </c>
      <c r="C98" s="51">
        <v>17496</v>
      </c>
      <c r="D98" s="52" t="s">
        <v>101</v>
      </c>
    </row>
    <row r="99" spans="2:4" x14ac:dyDescent="0.25">
      <c r="B99" s="50" t="s">
        <v>50</v>
      </c>
      <c r="C99" s="51">
        <v>11650</v>
      </c>
      <c r="D99" s="52" t="s">
        <v>102</v>
      </c>
    </row>
    <row r="100" spans="2:4" x14ac:dyDescent="0.25">
      <c r="B100" s="50" t="s">
        <v>51</v>
      </c>
      <c r="C100" s="51">
        <v>11880</v>
      </c>
      <c r="D100" s="52" t="s">
        <v>103</v>
      </c>
    </row>
    <row r="101" spans="2:4" x14ac:dyDescent="0.25">
      <c r="B101" s="50" t="s">
        <v>51</v>
      </c>
      <c r="C101" s="51">
        <v>30960</v>
      </c>
      <c r="D101" s="52" t="s">
        <v>104</v>
      </c>
    </row>
    <row r="102" spans="2:4" x14ac:dyDescent="0.25">
      <c r="B102" s="50" t="s">
        <v>51</v>
      </c>
      <c r="C102" s="51">
        <v>7320</v>
      </c>
      <c r="D102" s="52" t="s">
        <v>105</v>
      </c>
    </row>
    <row r="103" spans="2:4" x14ac:dyDescent="0.25">
      <c r="B103" s="50" t="s">
        <v>52</v>
      </c>
      <c r="C103" s="51">
        <v>14961.25</v>
      </c>
      <c r="D103" s="52" t="s">
        <v>106</v>
      </c>
    </row>
    <row r="104" spans="2:4" x14ac:dyDescent="0.25">
      <c r="B104" s="50" t="s">
        <v>37</v>
      </c>
      <c r="C104" s="51">
        <v>28000</v>
      </c>
      <c r="D104" s="52" t="s">
        <v>107</v>
      </c>
    </row>
    <row r="105" spans="2:4" x14ac:dyDescent="0.25">
      <c r="B105" s="50" t="s">
        <v>53</v>
      </c>
      <c r="C105" s="51">
        <v>1798.8</v>
      </c>
      <c r="D105" s="52" t="s">
        <v>108</v>
      </c>
    </row>
    <row r="106" spans="2:4" x14ac:dyDescent="0.25">
      <c r="B106" s="50" t="s">
        <v>54</v>
      </c>
      <c r="C106" s="51">
        <v>8400</v>
      </c>
      <c r="D106" s="52" t="s">
        <v>109</v>
      </c>
    </row>
    <row r="107" spans="2:4" x14ac:dyDescent="0.25">
      <c r="B107" s="50" t="s">
        <v>54</v>
      </c>
      <c r="C107" s="51">
        <v>4200</v>
      </c>
      <c r="D107" s="52" t="s">
        <v>110</v>
      </c>
    </row>
    <row r="108" spans="2:4" x14ac:dyDescent="0.25">
      <c r="B108" s="50" t="s">
        <v>55</v>
      </c>
      <c r="C108" s="51">
        <v>1500</v>
      </c>
      <c r="D108" s="52" t="s">
        <v>111</v>
      </c>
    </row>
    <row r="109" spans="2:4" x14ac:dyDescent="0.25">
      <c r="B109" s="50" t="s">
        <v>55</v>
      </c>
      <c r="C109" s="51">
        <v>1500</v>
      </c>
      <c r="D109" s="52" t="s">
        <v>112</v>
      </c>
    </row>
    <row r="110" spans="2:4" x14ac:dyDescent="0.25">
      <c r="B110" s="50" t="s">
        <v>55</v>
      </c>
      <c r="C110" s="51">
        <v>2800</v>
      </c>
      <c r="D110" s="52" t="s">
        <v>113</v>
      </c>
    </row>
    <row r="111" spans="2:4" x14ac:dyDescent="0.25">
      <c r="B111" s="50" t="s">
        <v>55</v>
      </c>
      <c r="C111" s="51">
        <v>4500</v>
      </c>
      <c r="D111" s="52" t="s">
        <v>114</v>
      </c>
    </row>
    <row r="112" spans="2:4" x14ac:dyDescent="0.25">
      <c r="B112" s="50" t="s">
        <v>55</v>
      </c>
      <c r="C112" s="51">
        <v>5800</v>
      </c>
      <c r="D112" s="52" t="s">
        <v>115</v>
      </c>
    </row>
    <row r="113" spans="2:4" x14ac:dyDescent="0.25">
      <c r="B113" s="50" t="s">
        <v>55</v>
      </c>
      <c r="C113" s="51">
        <v>3000</v>
      </c>
      <c r="D113" s="52" t="s">
        <v>116</v>
      </c>
    </row>
    <row r="114" spans="2:4" x14ac:dyDescent="0.25">
      <c r="B114" s="50" t="s">
        <v>56</v>
      </c>
      <c r="C114" s="51">
        <v>21897.599999999999</v>
      </c>
      <c r="D114" s="52" t="s">
        <v>117</v>
      </c>
    </row>
    <row r="115" spans="2:4" x14ac:dyDescent="0.25">
      <c r="B115" s="50" t="s">
        <v>57</v>
      </c>
      <c r="C115" s="51">
        <v>10332</v>
      </c>
      <c r="D115" s="52" t="s">
        <v>118</v>
      </c>
    </row>
    <row r="116" spans="2:4" x14ac:dyDescent="0.25">
      <c r="B116" s="50" t="s">
        <v>33</v>
      </c>
      <c r="C116" s="51">
        <v>5802</v>
      </c>
      <c r="D116" s="52" t="s">
        <v>119</v>
      </c>
    </row>
    <row r="117" spans="2:4" x14ac:dyDescent="0.25">
      <c r="B117" s="50" t="s">
        <v>58</v>
      </c>
      <c r="C117" s="51">
        <v>37488</v>
      </c>
      <c r="D117" s="52" t="s">
        <v>120</v>
      </c>
    </row>
    <row r="118" spans="2:4" x14ac:dyDescent="0.25">
      <c r="B118" s="50" t="s">
        <v>59</v>
      </c>
      <c r="C118" s="51">
        <v>20000</v>
      </c>
      <c r="D118" s="52" t="s">
        <v>121</v>
      </c>
    </row>
    <row r="119" spans="2:4" x14ac:dyDescent="0.25">
      <c r="B119" s="50" t="s">
        <v>60</v>
      </c>
      <c r="C119" s="51">
        <v>11500</v>
      </c>
      <c r="D119" s="52" t="s">
        <v>122</v>
      </c>
    </row>
    <row r="120" spans="2:4" x14ac:dyDescent="0.25">
      <c r="B120" s="50" t="s">
        <v>60</v>
      </c>
      <c r="C120" s="51">
        <v>2500</v>
      </c>
      <c r="D120" s="52" t="s">
        <v>123</v>
      </c>
    </row>
    <row r="121" spans="2:4" x14ac:dyDescent="0.25">
      <c r="B121" s="50" t="s">
        <v>60</v>
      </c>
      <c r="C121" s="51">
        <v>1400</v>
      </c>
      <c r="D121" s="52" t="s">
        <v>124</v>
      </c>
    </row>
    <row r="122" spans="2:4" x14ac:dyDescent="0.25">
      <c r="B122" s="50" t="s">
        <v>60</v>
      </c>
      <c r="C122" s="51">
        <v>1200</v>
      </c>
      <c r="D122" s="52" t="s">
        <v>125</v>
      </c>
    </row>
    <row r="123" spans="2:4" x14ac:dyDescent="0.25">
      <c r="B123" s="50" t="s">
        <v>60</v>
      </c>
      <c r="C123" s="51">
        <v>3400</v>
      </c>
      <c r="D123" s="52" t="s">
        <v>126</v>
      </c>
    </row>
    <row r="124" spans="2:4" x14ac:dyDescent="0.25">
      <c r="B124" s="50" t="s">
        <v>60</v>
      </c>
      <c r="C124" s="51">
        <v>1200</v>
      </c>
      <c r="D124" s="52" t="s">
        <v>127</v>
      </c>
    </row>
    <row r="125" spans="2:4" x14ac:dyDescent="0.25">
      <c r="B125" s="50" t="s">
        <v>60</v>
      </c>
      <c r="C125" s="51">
        <v>3400</v>
      </c>
      <c r="D125" s="52" t="s">
        <v>127</v>
      </c>
    </row>
    <row r="126" spans="2:4" x14ac:dyDescent="0.25">
      <c r="B126" s="50" t="s">
        <v>60</v>
      </c>
      <c r="C126" s="51">
        <v>1600</v>
      </c>
      <c r="D126" s="52" t="s">
        <v>128</v>
      </c>
    </row>
    <row r="127" spans="2:4" x14ac:dyDescent="0.25">
      <c r="B127" s="50" t="s">
        <v>61</v>
      </c>
      <c r="C127" s="51">
        <v>80256</v>
      </c>
      <c r="D127" s="52" t="s">
        <v>129</v>
      </c>
    </row>
    <row r="128" spans="2:4" x14ac:dyDescent="0.25">
      <c r="B128" s="50" t="s">
        <v>62</v>
      </c>
      <c r="C128" s="51">
        <v>970</v>
      </c>
      <c r="D128" s="52" t="s">
        <v>130</v>
      </c>
    </row>
    <row r="129" spans="2:4" x14ac:dyDescent="0.25">
      <c r="B129" s="50" t="s">
        <v>62</v>
      </c>
      <c r="C129" s="51">
        <v>6630</v>
      </c>
      <c r="D129" s="52" t="s">
        <v>131</v>
      </c>
    </row>
    <row r="130" spans="2:4" x14ac:dyDescent="0.25">
      <c r="B130" s="50" t="s">
        <v>63</v>
      </c>
      <c r="C130" s="51">
        <v>22500</v>
      </c>
      <c r="D130" s="52" t="s">
        <v>132</v>
      </c>
    </row>
    <row r="131" spans="2:4" x14ac:dyDescent="0.25">
      <c r="B131" s="50" t="s">
        <v>64</v>
      </c>
      <c r="C131" s="51">
        <v>54648</v>
      </c>
      <c r="D131" s="52" t="s">
        <v>133</v>
      </c>
    </row>
    <row r="132" spans="2:4" x14ac:dyDescent="0.25">
      <c r="B132" s="50" t="s">
        <v>65</v>
      </c>
      <c r="C132" s="51">
        <v>1200</v>
      </c>
      <c r="D132" s="52" t="s">
        <v>134</v>
      </c>
    </row>
    <row r="133" spans="2:4" x14ac:dyDescent="0.25">
      <c r="B133" s="50" t="s">
        <v>65</v>
      </c>
      <c r="C133" s="51">
        <v>1200</v>
      </c>
      <c r="D133" s="52" t="s">
        <v>135</v>
      </c>
    </row>
    <row r="134" spans="2:4" x14ac:dyDescent="0.25">
      <c r="B134" s="54" t="s">
        <v>136</v>
      </c>
      <c r="C134" s="53">
        <f>SUM(C63:C133)</f>
        <v>1028282.49</v>
      </c>
      <c r="D134" s="52"/>
    </row>
  </sheetData>
  <mergeCells count="55">
    <mergeCell ref="B16:F16"/>
    <mergeCell ref="B17:F17"/>
    <mergeCell ref="B39:F39"/>
    <mergeCell ref="B40:F40"/>
    <mergeCell ref="B24:F24"/>
    <mergeCell ref="B37:F37"/>
    <mergeCell ref="B34:F34"/>
    <mergeCell ref="B35:F35"/>
    <mergeCell ref="B32:F32"/>
    <mergeCell ref="B33:F33"/>
    <mergeCell ref="B25:F25"/>
    <mergeCell ref="B18:F18"/>
    <mergeCell ref="B28:F28"/>
    <mergeCell ref="B59:F59"/>
    <mergeCell ref="B51:F51"/>
    <mergeCell ref="B57:F57"/>
    <mergeCell ref="B54:F54"/>
    <mergeCell ref="B55:F55"/>
    <mergeCell ref="B56:F56"/>
    <mergeCell ref="B58:F58"/>
    <mergeCell ref="B53:F53"/>
    <mergeCell ref="B48:F48"/>
    <mergeCell ref="B49:F49"/>
    <mergeCell ref="B52:F52"/>
    <mergeCell ref="B38:F38"/>
    <mergeCell ref="B47:F47"/>
    <mergeCell ref="B46:F46"/>
    <mergeCell ref="B42:F42"/>
    <mergeCell ref="B50:F50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5:F45"/>
    <mergeCell ref="B43:F43"/>
    <mergeCell ref="B44:F44"/>
    <mergeCell ref="B29:F29"/>
    <mergeCell ref="B27:F27"/>
    <mergeCell ref="B31:F31"/>
    <mergeCell ref="B21:F21"/>
    <mergeCell ref="B41:F41"/>
    <mergeCell ref="B36:F36"/>
    <mergeCell ref="B30:F30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dcterms:created xsi:type="dcterms:W3CDTF">2018-11-15T09:32:50Z</dcterms:created>
  <dcterms:modified xsi:type="dcterms:W3CDTF">2021-06-24T11:38:50Z</dcterms:modified>
  <cp:category/>
  <cp:contentStatus/>
</cp:coreProperties>
</file>